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ruser\userdocs$\h088192\Desktop\"/>
    </mc:Choice>
  </mc:AlternateContent>
  <bookViews>
    <workbookView xWindow="1680" yWindow="630" windowWidth="16095" windowHeight="10350" tabRatio="712" activeTab="1"/>
  </bookViews>
  <sheets>
    <sheet name="Read this first" sheetId="1" r:id="rId1"/>
    <sheet name="Performance indicators" sheetId="2" r:id="rId2"/>
  </sheets>
  <definedNames>
    <definedName name="_xlnm.Print_Area" localSheetId="0">'Read this first'!$A$1:$E$14</definedName>
    <definedName name="Z_4D727E3C_2C78_4173_9F6E_D686E8DC0B17_.wvu.PrintArea" localSheetId="0" hidden="1">'Read this first'!$A$1:$E$14</definedName>
    <definedName name="Z_4D727E3C_2C78_4173_9F6E_D686E8DC0B17_.wvu.PrintTitles" localSheetId="1" hidden="1">'Performance indicators'!$5:$7</definedName>
    <definedName name="Z_BC8C3EF2_E90D_46AA_8DF9_13F2D58CF104_.wvu.PrintArea" localSheetId="0" hidden="1">'Read this first'!$A$1:$E$14</definedName>
    <definedName name="Z_BC8C3EF2_E90D_46AA_8DF9_13F2D58CF104_.wvu.PrintTitles" localSheetId="1" hidden="1">'Performance indicators'!$5:$7</definedName>
  </definedNames>
  <calcPr calcId="162913"/>
  <customWorkbookViews>
    <customWorkbookView name="slyons - Personal View" guid="{4D727E3C-2C78-4173-9F6E-D686E8DC0B17}" mergeInterval="0" personalView="1" maximized="1" xWindow="1" yWindow="1" windowWidth="1848" windowHeight="772" tabRatio="712" activeSheetId="4"/>
    <customWorkbookView name="Windows User - Personal View" guid="{BC8C3EF2-E90D-46AA-8DF9-13F2D58CF104}" mergeInterval="0" personalView="1" maximized="1" xWindow="1" yWindow="1" windowWidth="1596" windowHeight="980" tabRatio="712" activeSheetId="4"/>
  </customWorkbookViews>
</workbook>
</file>

<file path=xl/calcChain.xml><?xml version="1.0" encoding="utf-8"?>
<calcChain xmlns="http://schemas.openxmlformats.org/spreadsheetml/2006/main">
  <c r="C25" i="2" l="1"/>
  <c r="C23" i="2"/>
  <c r="C20" i="2" l="1"/>
  <c r="C22" i="2" s="1"/>
  <c r="C27" i="2" l="1"/>
  <c r="D28" i="2" s="1"/>
  <c r="D52" i="2" l="1"/>
  <c r="D50" i="2"/>
  <c r="D13" i="2" l="1"/>
  <c r="D10" i="2"/>
  <c r="D64" i="2" l="1"/>
  <c r="D67" i="2"/>
  <c r="D24" i="2"/>
  <c r="D26" i="2"/>
  <c r="D30" i="2"/>
  <c r="D33" i="2"/>
</calcChain>
</file>

<file path=xl/sharedStrings.xml><?xml version="1.0" encoding="utf-8"?>
<sst xmlns="http://schemas.openxmlformats.org/spreadsheetml/2006/main" count="143" uniqueCount="112">
  <si>
    <t>Description</t>
  </si>
  <si>
    <t xml:space="preserve">Number </t>
  </si>
  <si>
    <t>Value ($)</t>
  </si>
  <si>
    <t>Basis of Reporting</t>
  </si>
  <si>
    <t xml:space="preserve">Percentage </t>
  </si>
  <si>
    <t>Company name:</t>
  </si>
  <si>
    <t>Complaints</t>
  </si>
  <si>
    <t>Customer Connections</t>
  </si>
  <si>
    <t>Total number of other complaints</t>
  </si>
  <si>
    <t>Total number of complaints relating to the installation and operation of a pre-payment meter at a pre-payment meter customer's supply address</t>
  </si>
  <si>
    <t>Compensation Payments</t>
  </si>
  <si>
    <t>Timely repair of faulty street lights</t>
  </si>
  <si>
    <t>Total number of street lights in the metropolitan area</t>
  </si>
  <si>
    <t>Total number of street lights in the regional area</t>
  </si>
  <si>
    <t>Average number of days to repair faulty street lights in the metropolitan area</t>
  </si>
  <si>
    <t>Average number of days to repair faulty street lights in the regional area</t>
  </si>
  <si>
    <t>Call Centre Performance</t>
  </si>
  <si>
    <t>Percentage of complaints relating to the installation and operation of a pre-payment meter at a pre-payment meter customer's supply address concluded within 15 business days</t>
  </si>
  <si>
    <t>Total number of administrative processes or customer service complaints</t>
  </si>
  <si>
    <t>Total number of complaints relating to the installation and operation of a pre-payment meter at a pre-payment meter customer's supply address concluded within 15 business days</t>
  </si>
  <si>
    <t>Comments</t>
  </si>
  <si>
    <t>IndicatorNo.</t>
  </si>
  <si>
    <t>IMPORTANT NOTICE FOR ELECTRICITY DISTRIBUTION LICENSEES</t>
  </si>
  <si>
    <t>Licensees should refer to the Electricity Distribution Licence Performance Reporting Handbook for information on the definitions of electricity distribution indicators, listed in these datasheets.</t>
  </si>
  <si>
    <t>Total number of street lights not repaired within five (5) days in the metropolitan area</t>
  </si>
  <si>
    <t>Total number of street lights not repaired within nine (9) days  in the regional area</t>
  </si>
  <si>
    <t>Total number of telephone calls to a call centre of the distributor</t>
  </si>
  <si>
    <t>Total number of reconnections provided</t>
  </si>
  <si>
    <t>Total number of telephone calls to a call centre answered by a call centre operator  within 30 seconds</t>
  </si>
  <si>
    <t>Percentage of telephone calls to a call centre answered by a call centre operator within 30 seconds</t>
  </si>
  <si>
    <t>Average duration (in seconds) before a is call answered by a call centre operator</t>
  </si>
  <si>
    <t>Total number of reconnections that were not provided within the prescribed timeframe</t>
  </si>
  <si>
    <t>Number of the calls that are unanswered</t>
  </si>
  <si>
    <t>Percentage of the calls that are unanswered</t>
  </si>
  <si>
    <t>CCD 1</t>
  </si>
  <si>
    <t>CCD 2</t>
  </si>
  <si>
    <t>CCD 3</t>
  </si>
  <si>
    <t>CCD 4</t>
  </si>
  <si>
    <t>CCD 5</t>
  </si>
  <si>
    <t>CCD 6</t>
  </si>
  <si>
    <t>CCD 7</t>
  </si>
  <si>
    <t>CCD 8</t>
  </si>
  <si>
    <t>CCD 9</t>
  </si>
  <si>
    <t>CCD 10</t>
  </si>
  <si>
    <t>CCD 11</t>
  </si>
  <si>
    <t>CCD 12</t>
  </si>
  <si>
    <t>CCD 13</t>
  </si>
  <si>
    <t>CCD 14</t>
  </si>
  <si>
    <t>CCD 15</t>
  </si>
  <si>
    <t>CCD 16</t>
  </si>
  <si>
    <t>CCD 17</t>
  </si>
  <si>
    <t>CCD 18</t>
  </si>
  <si>
    <t>CCD 19</t>
  </si>
  <si>
    <t>CCD 20</t>
  </si>
  <si>
    <t>CCD 21</t>
  </si>
  <si>
    <t>CCD 22</t>
  </si>
  <si>
    <t>CCD 23</t>
  </si>
  <si>
    <t>CCD 24</t>
  </si>
  <si>
    <t>CCD 25</t>
  </si>
  <si>
    <t>CCD 26</t>
  </si>
  <si>
    <t>CCD 27</t>
  </si>
  <si>
    <t>CCD 28</t>
  </si>
  <si>
    <t>CCD 29</t>
  </si>
  <si>
    <t>CCD 30</t>
  </si>
  <si>
    <t>CCD 31</t>
  </si>
  <si>
    <t>CCD 32</t>
  </si>
  <si>
    <t>CCD 33</t>
  </si>
  <si>
    <t>CCD 34</t>
  </si>
  <si>
    <t>CCD 35</t>
  </si>
  <si>
    <t>NQR 19</t>
  </si>
  <si>
    <t>Retained to allow calculation of CCD 14 and CCD 16</t>
  </si>
  <si>
    <t>Total number of distribution connections provided</t>
  </si>
  <si>
    <t>Total number of distribution connections not provided on or before the agreed date</t>
  </si>
  <si>
    <t xml:space="preserve">Total number of street lights reported faulty in the metropolitan area </t>
  </si>
  <si>
    <t xml:space="preserve">Total number of street lights reported faulty in the regional area </t>
  </si>
  <si>
    <t>Percentage of distribution connections not provided on or before the agreed date</t>
  </si>
  <si>
    <t>Percentage of reconnections that were not provided within the prescribed timeframe</t>
  </si>
  <si>
    <t>Percentage</t>
  </si>
  <si>
    <t>Total number of complaints (excluding complaints recorded under indicator NQR19) received</t>
  </si>
  <si>
    <t>Percentage of street lights not repaired within five (5) days in the metropolitan area</t>
  </si>
  <si>
    <t>Percentage of street lights not repaired within nine (9) days  in the regional area</t>
  </si>
  <si>
    <t>CCD 36</t>
  </si>
  <si>
    <t>CCD 37</t>
  </si>
  <si>
    <t>CCD 38</t>
  </si>
  <si>
    <t>CCD 39</t>
  </si>
  <si>
    <t>Number of customer complaints {received in relation to CCD 8} concluded within 15 business days</t>
  </si>
  <si>
    <t>Percentage of customer complaints {received in relation to CCD 8} concluded within 15 business days</t>
  </si>
  <si>
    <t>Number of customer complaints {received in relation to CCD 8} concluded within 20 business days</t>
  </si>
  <si>
    <t>Percentage of customer complaints {received in relation to CCD 8} concluded within 20 business days</t>
  </si>
  <si>
    <t>Total number of customer complaints {received in relation to CCD 8 and NQR 19 combined} concluded within 15 business days</t>
  </si>
  <si>
    <t>Percentage of customer complaints {received in relation to CCD 8 and NQR 19 combined} concluded within 15 business days</t>
  </si>
  <si>
    <t>NQR 19A</t>
  </si>
  <si>
    <t>Total number of payments made, and the total amount paid under clause 14.4 of the Code of Conduct</t>
  </si>
  <si>
    <t>Total number of payments made, and the total amount paid under clause 14.5 of the Code of Conduct</t>
  </si>
  <si>
    <t>Total number of distribution connections on the distributor network</t>
  </si>
  <si>
    <t>Total number of complaints received that Part 2 or an instrument made under section 14(3) of the NQ&amp;R Code has not been, or is not being, complied with</t>
  </si>
  <si>
    <t>Total number of complaints received that Part 2 or an instrument made under section 14(3) of the NQ&amp;R Code has not been, or is not being, complied with that were concluded within 15 business days</t>
  </si>
  <si>
    <t>NOT USED</t>
  </si>
  <si>
    <t>Reporting Period: 2015/16</t>
  </si>
  <si>
    <t>Electricity Compliance Manual Datasheet - Distribution Indicators 2015/16</t>
  </si>
  <si>
    <t>Distributor: Horizon Power</t>
  </si>
  <si>
    <t>Horizon Power</t>
  </si>
  <si>
    <t>As at 30 June 2016</t>
  </si>
  <si>
    <t>NWIS</t>
  </si>
  <si>
    <t>NIS</t>
  </si>
  <si>
    <t>The majority of these residual complaints relate to meter exchange work.   NQR19 not included</t>
  </si>
  <si>
    <t xml:space="preserve">Incorrectly de energised during meter exchange </t>
  </si>
  <si>
    <t>Includes 1,179 (9.21%) customers who hung up within 30 sec after listening to a recorded message however prior to being answered by a call centre operator. Customers who hung up during the recorded message are not included.</t>
  </si>
  <si>
    <t>Horizon Power systems are not able to separate complaints into Retail and Distribution</t>
  </si>
  <si>
    <t>The majority of all complaints relate to an meter reader incorrectly recording acutal reads in December 2015, resulting in inacurate bills and customers not beliveing the accuracy of their new meter</t>
  </si>
  <si>
    <t>Delays were the result of increased  volume and difficulty to convince customers that the new meter was in fact accurate, following the meter reader issue in december 2015</t>
  </si>
  <si>
    <t>Refer to CCD13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</si>
</sst>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quot;$&quot;#,##0"/>
  </numFmts>
  <fonts count="11" x14ac:knownFonts="1">
    <font>
      <sz val="10"/>
      <name val="Arial"/>
    </font>
    <font>
      <b/>
      <sz val="10"/>
      <name val="Arial"/>
      <family val="2"/>
    </font>
    <font>
      <sz val="9"/>
      <name val="Arial"/>
      <family val="2"/>
    </font>
    <font>
      <sz val="9"/>
      <name val="Arial"/>
      <family val="2"/>
    </font>
    <font>
      <sz val="8"/>
      <name val="Arial"/>
      <family val="2"/>
    </font>
    <font>
      <b/>
      <sz val="12"/>
      <color indexed="12"/>
      <name val="Arial"/>
      <family val="2"/>
    </font>
    <font>
      <sz val="10"/>
      <name val="Arial"/>
      <family val="2"/>
    </font>
    <font>
      <b/>
      <sz val="16"/>
      <name val="Arial"/>
      <family val="2"/>
    </font>
    <font>
      <b/>
      <sz val="18"/>
      <color indexed="12"/>
      <name val="Arial"/>
      <family val="2"/>
    </font>
    <font>
      <b/>
      <sz val="24"/>
      <color rgb="FFFFFFFF"/>
      <name val="Arial"/>
      <family val="2"/>
    </font>
    <font>
      <sz val="22"/>
      <name val="Arial"/>
      <family val="2"/>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000000"/>
        <bgColor indexed="64"/>
      </patternFill>
    </fill>
    <fill>
      <patternFill patternType="solid">
        <fgColor rgb="FFFFFF00"/>
        <bgColor indexed="64"/>
      </patternFill>
    </fill>
    <fill>
      <patternFill patternType="solid">
        <fgColor rgb="FFCCFFCC"/>
        <bgColor indexed="64"/>
      </patternFill>
    </fill>
    <fill>
      <patternFill patternType="solid">
        <fgColor theme="0" tint="-0.24994659260841701"/>
        <bgColor indexed="64"/>
      </patternFill>
    </fill>
    <fill>
      <patternFill patternType="solid">
        <fgColor rgb="FF92D05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02">
    <xf numFmtId="0" fontId="0" fillId="0" borderId="0" xfId="0"/>
    <xf numFmtId="0" fontId="5" fillId="0" borderId="0" xfId="0" applyFont="1" applyProtection="1">
      <protection locked="0"/>
    </xf>
    <xf numFmtId="0" fontId="1" fillId="0" borderId="0" xfId="0" applyFont="1" applyProtection="1"/>
    <xf numFmtId="0" fontId="0" fillId="0" borderId="0" xfId="0" applyProtection="1"/>
    <xf numFmtId="1" fontId="2" fillId="0" borderId="6" xfId="0" applyNumberFormat="1" applyFont="1" applyBorder="1" applyAlignment="1" applyProtection="1">
      <alignment vertical="center" wrapText="1"/>
      <protection locked="0"/>
    </xf>
    <xf numFmtId="0" fontId="2" fillId="3" borderId="6" xfId="0" applyFont="1" applyFill="1" applyBorder="1" applyAlignment="1" applyProtection="1">
      <alignment vertical="center" wrapText="1"/>
    </xf>
    <xf numFmtId="1" fontId="2" fillId="0" borderId="7" xfId="0" applyNumberFormat="1" applyFont="1" applyBorder="1" applyAlignment="1" applyProtection="1">
      <alignment vertical="center" wrapText="1"/>
      <protection locked="0"/>
    </xf>
    <xf numFmtId="0" fontId="2" fillId="3" borderId="7" xfId="0" applyFont="1" applyFill="1" applyBorder="1" applyAlignment="1" applyProtection="1">
      <alignment vertical="center" wrapText="1"/>
    </xf>
    <xf numFmtId="1" fontId="2" fillId="0" borderId="6" xfId="0" applyNumberFormat="1" applyFont="1" applyFill="1" applyBorder="1" applyAlignment="1" applyProtection="1">
      <alignment vertical="center" wrapText="1"/>
      <protection locked="0"/>
    </xf>
    <xf numFmtId="10" fontId="2" fillId="3" borderId="6" xfId="0" applyNumberFormat="1" applyFont="1" applyFill="1" applyBorder="1" applyAlignment="1" applyProtection="1">
      <alignment vertical="center" wrapText="1"/>
    </xf>
    <xf numFmtId="1" fontId="2" fillId="3" borderId="6" xfId="0" applyNumberFormat="1" applyFont="1" applyFill="1" applyBorder="1" applyAlignment="1" applyProtection="1">
      <alignment vertical="center" wrapText="1"/>
    </xf>
    <xf numFmtId="0" fontId="2" fillId="0" borderId="6" xfId="0" applyFont="1" applyFill="1" applyBorder="1" applyAlignment="1" applyProtection="1">
      <alignment horizontal="left" vertical="center" wrapText="1"/>
    </xf>
    <xf numFmtId="1" fontId="6" fillId="0" borderId="6" xfId="0" applyNumberFormat="1"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xf>
    <xf numFmtId="1" fontId="6" fillId="0" borderId="6" xfId="0" applyNumberFormat="1" applyFont="1" applyBorder="1" applyAlignment="1" applyProtection="1">
      <alignment vertical="center" wrapText="1"/>
      <protection locked="0"/>
    </xf>
    <xf numFmtId="0" fontId="6" fillId="3" borderId="6" xfId="0" applyFont="1" applyFill="1" applyBorder="1" applyAlignment="1" applyProtection="1">
      <alignment vertical="center" wrapText="1"/>
    </xf>
    <xf numFmtId="0" fontId="6" fillId="0" borderId="7" xfId="0" applyFont="1" applyFill="1" applyBorder="1" applyAlignment="1" applyProtection="1">
      <alignment horizontal="left" vertical="center" wrapText="1"/>
    </xf>
    <xf numFmtId="1" fontId="6" fillId="0" borderId="7" xfId="0" applyNumberFormat="1" applyFont="1" applyBorder="1" applyAlignment="1" applyProtection="1">
      <alignment vertical="center" wrapText="1"/>
      <protection locked="0"/>
    </xf>
    <xf numFmtId="0" fontId="6" fillId="3" borderId="7" xfId="0" applyFont="1" applyFill="1" applyBorder="1" applyAlignment="1" applyProtection="1">
      <alignment vertical="center" wrapText="1"/>
    </xf>
    <xf numFmtId="1" fontId="6" fillId="3" borderId="6" xfId="0" applyNumberFormat="1" applyFont="1" applyFill="1" applyBorder="1" applyAlignment="1" applyProtection="1">
      <alignment vertical="center" wrapText="1"/>
    </xf>
    <xf numFmtId="1" fontId="6" fillId="3" borderId="7" xfId="0" applyNumberFormat="1" applyFont="1" applyFill="1" applyBorder="1" applyAlignment="1" applyProtection="1">
      <alignment vertical="center" wrapText="1"/>
    </xf>
    <xf numFmtId="0" fontId="1" fillId="0" borderId="0" xfId="0" applyFont="1" applyAlignment="1" applyProtection="1">
      <alignment horizontal="left" wrapText="1"/>
    </xf>
    <xf numFmtId="0" fontId="7" fillId="0" borderId="0" xfId="0" applyFont="1" applyProtection="1"/>
    <xf numFmtId="0" fontId="8" fillId="0" borderId="0" xfId="0" applyFont="1" applyProtection="1">
      <protection locked="0"/>
    </xf>
    <xf numFmtId="0" fontId="7" fillId="0" borderId="0" xfId="0" applyFont="1" applyAlignment="1" applyProtection="1">
      <alignment horizontal="left"/>
    </xf>
    <xf numFmtId="0" fontId="9" fillId="6" borderId="1" xfId="0" applyFont="1" applyFill="1" applyBorder="1" applyAlignment="1" applyProtection="1">
      <alignment horizontal="center" vertical="center"/>
    </xf>
    <xf numFmtId="0" fontId="10" fillId="0" borderId="8" xfId="0" applyFont="1" applyBorder="1" applyAlignment="1" applyProtection="1">
      <alignment horizontal="center" vertical="center" wrapText="1"/>
    </xf>
    <xf numFmtId="0" fontId="2" fillId="0" borderId="3" xfId="0" applyFont="1" applyFill="1" applyBorder="1" applyAlignment="1" applyProtection="1">
      <alignment horizontal="left" vertical="center" wrapText="1"/>
      <protection locked="0"/>
    </xf>
    <xf numFmtId="0" fontId="6" fillId="0" borderId="6" xfId="0" applyFont="1" applyBorder="1" applyAlignment="1">
      <alignment vertical="top" wrapText="1"/>
    </xf>
    <xf numFmtId="0" fontId="6" fillId="0" borderId="7" xfId="0" applyFont="1" applyBorder="1" applyAlignment="1">
      <alignment vertical="top" wrapText="1"/>
    </xf>
    <xf numFmtId="165" fontId="2" fillId="4" borderId="6" xfId="0" applyNumberFormat="1" applyFont="1" applyFill="1" applyBorder="1" applyAlignment="1" applyProtection="1">
      <alignment vertical="center" wrapText="1"/>
    </xf>
    <xf numFmtId="165" fontId="6" fillId="3" borderId="6" xfId="0" applyNumberFormat="1" applyFont="1" applyFill="1" applyBorder="1" applyAlignment="1" applyProtection="1">
      <alignment vertical="center" wrapText="1"/>
    </xf>
    <xf numFmtId="165" fontId="6" fillId="4" borderId="6" xfId="0" applyNumberFormat="1" applyFont="1" applyFill="1" applyBorder="1" applyAlignment="1" applyProtection="1">
      <alignment vertical="center" wrapText="1"/>
    </xf>
    <xf numFmtId="164" fontId="6" fillId="0" borderId="6" xfId="0" applyNumberFormat="1" applyFont="1" applyFill="1" applyBorder="1" applyAlignment="1" applyProtection="1">
      <alignment vertical="center" wrapText="1"/>
      <protection locked="0"/>
    </xf>
    <xf numFmtId="165" fontId="6" fillId="4" borderId="7" xfId="0" applyNumberFormat="1" applyFont="1" applyFill="1" applyBorder="1" applyAlignment="1" applyProtection="1">
      <alignment vertical="center" wrapText="1"/>
    </xf>
    <xf numFmtId="10" fontId="2" fillId="5" borderId="6" xfId="0" applyNumberFormat="1" applyFont="1" applyFill="1" applyBorder="1" applyAlignment="1" applyProtection="1">
      <alignment vertical="center" wrapText="1"/>
    </xf>
    <xf numFmtId="0" fontId="2" fillId="5" borderId="6" xfId="0" applyFont="1" applyFill="1" applyBorder="1" applyAlignment="1" applyProtection="1">
      <alignment vertical="center" wrapText="1"/>
    </xf>
    <xf numFmtId="1" fontId="2" fillId="5" borderId="6" xfId="0" applyNumberFormat="1" applyFont="1" applyFill="1" applyBorder="1" applyAlignment="1" applyProtection="1">
      <alignment vertical="center" wrapText="1"/>
      <protection locked="0"/>
    </xf>
    <xf numFmtId="0" fontId="6" fillId="0" borderId="6" xfId="0" applyFont="1" applyFill="1" applyBorder="1" applyAlignment="1">
      <alignment vertical="top" wrapText="1"/>
    </xf>
    <xf numFmtId="0" fontId="2" fillId="0" borderId="6" xfId="0" applyFont="1" applyFill="1" applyBorder="1" applyAlignment="1">
      <alignment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166" fontId="2" fillId="0" borderId="7" xfId="0" applyNumberFormat="1" applyFont="1" applyFill="1" applyBorder="1" applyAlignment="1" applyProtection="1">
      <alignment vertical="center" wrapText="1"/>
    </xf>
    <xf numFmtId="1" fontId="2" fillId="0" borderId="5" xfId="0" applyNumberFormat="1" applyFont="1" applyFill="1" applyBorder="1" applyAlignment="1" applyProtection="1">
      <alignment vertical="center" wrapText="1"/>
      <protection locked="0"/>
    </xf>
    <xf numFmtId="0" fontId="1" fillId="2" borderId="6" xfId="0" applyFont="1" applyFill="1" applyBorder="1" applyAlignment="1" applyProtection="1">
      <alignment horizontal="center" vertical="top" wrapText="1"/>
    </xf>
    <xf numFmtId="0" fontId="1" fillId="2" borderId="6" xfId="0" applyFont="1" applyFill="1" applyBorder="1" applyAlignment="1" applyProtection="1">
      <alignment vertical="top" wrapText="1"/>
    </xf>
    <xf numFmtId="166" fontId="2" fillId="0" borderId="6" xfId="0" applyNumberFormat="1" applyFont="1" applyFill="1" applyBorder="1" applyAlignment="1" applyProtection="1">
      <alignment vertical="center" wrapText="1"/>
    </xf>
    <xf numFmtId="1" fontId="2" fillId="0" borderId="3" xfId="0" applyNumberFormat="1" applyFont="1" applyFill="1" applyBorder="1" applyAlignment="1" applyProtection="1">
      <alignment vertical="center" wrapText="1"/>
      <protection locked="0"/>
    </xf>
    <xf numFmtId="0" fontId="2" fillId="0" borderId="7" xfId="0" applyFont="1" applyFill="1" applyBorder="1" applyAlignment="1" applyProtection="1">
      <alignment horizontal="left" vertical="center" wrapText="1"/>
    </xf>
    <xf numFmtId="1" fontId="2" fillId="0" borderId="7" xfId="0" applyNumberFormat="1" applyFont="1" applyFill="1" applyBorder="1" applyAlignment="1" applyProtection="1">
      <alignment vertical="center" wrapText="1"/>
      <protection locked="0"/>
    </xf>
    <xf numFmtId="0" fontId="2" fillId="0"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center" vertical="center" wrapText="1"/>
    </xf>
    <xf numFmtId="1" fontId="2" fillId="0" borderId="6" xfId="0" applyNumberFormat="1" applyFont="1" applyBorder="1" applyAlignment="1" applyProtection="1">
      <alignment vertical="center" wrapText="1"/>
      <protection locked="0"/>
    </xf>
    <xf numFmtId="1" fontId="2" fillId="0" borderId="7" xfId="0" applyNumberFormat="1" applyFont="1" applyBorder="1" applyAlignment="1" applyProtection="1">
      <alignment vertical="center" wrapText="1"/>
      <protection locked="0"/>
    </xf>
    <xf numFmtId="10" fontId="2" fillId="3" borderId="7" xfId="0" applyNumberFormat="1" applyFont="1" applyFill="1" applyBorder="1" applyAlignment="1" applyProtection="1">
      <alignment vertical="center" wrapText="1"/>
    </xf>
    <xf numFmtId="165" fontId="2" fillId="7" borderId="6" xfId="0" applyNumberFormat="1" applyFont="1" applyFill="1" applyBorder="1" applyAlignment="1" applyProtection="1">
      <alignment vertical="center" wrapText="1"/>
    </xf>
    <xf numFmtId="0" fontId="1" fillId="0" borderId="0" xfId="0" applyFont="1" applyAlignment="1">
      <alignment horizontal="left" vertical="center" indent="1"/>
    </xf>
    <xf numFmtId="0" fontId="2" fillId="0" borderId="24" xfId="0" applyFont="1" applyFill="1" applyBorder="1" applyAlignment="1" applyProtection="1">
      <alignment horizontal="left" vertical="center" wrapText="1"/>
    </xf>
    <xf numFmtId="1" fontId="2" fillId="3" borderId="24" xfId="0" applyNumberFormat="1" applyFont="1" applyFill="1" applyBorder="1" applyAlignment="1" applyProtection="1">
      <alignment vertical="center" wrapText="1"/>
    </xf>
    <xf numFmtId="0" fontId="2" fillId="3" borderId="24" xfId="0" applyFont="1" applyFill="1" applyBorder="1" applyAlignment="1" applyProtection="1">
      <alignment vertical="center" wrapText="1"/>
    </xf>
    <xf numFmtId="0" fontId="2" fillId="0" borderId="25" xfId="0" applyFont="1" applyFill="1" applyBorder="1" applyAlignment="1" applyProtection="1">
      <alignment horizontal="left" vertical="center" wrapText="1"/>
      <protection locked="0"/>
    </xf>
    <xf numFmtId="1" fontId="2" fillId="0" borderId="24" xfId="0" applyNumberFormat="1" applyFont="1" applyFill="1" applyBorder="1" applyAlignment="1" applyProtection="1">
      <alignment vertical="center" wrapText="1"/>
    </xf>
    <xf numFmtId="1" fontId="2" fillId="7" borderId="6" xfId="0" applyNumberFormat="1" applyFont="1" applyFill="1" applyBorder="1" applyAlignment="1" applyProtection="1">
      <alignment vertical="center" wrapText="1"/>
      <protection locked="0"/>
    </xf>
    <xf numFmtId="1" fontId="2" fillId="9" borderId="6" xfId="0" applyNumberFormat="1" applyFont="1" applyFill="1" applyBorder="1" applyAlignment="1" applyProtection="1">
      <alignment vertical="center" wrapText="1"/>
    </xf>
    <xf numFmtId="165" fontId="2" fillId="9" borderId="6" xfId="0" applyNumberFormat="1" applyFont="1" applyFill="1" applyBorder="1" applyAlignment="1" applyProtection="1">
      <alignment vertical="center" wrapText="1"/>
    </xf>
    <xf numFmtId="0" fontId="2" fillId="9" borderId="6" xfId="0" applyFont="1" applyFill="1" applyBorder="1" applyAlignment="1" applyProtection="1">
      <alignment vertical="center" wrapText="1"/>
    </xf>
    <xf numFmtId="0" fontId="2" fillId="10" borderId="2" xfId="0" applyFont="1" applyFill="1" applyBorder="1" applyAlignment="1" applyProtection="1">
      <alignment vertical="center" wrapText="1"/>
    </xf>
    <xf numFmtId="0" fontId="2" fillId="10" borderId="4" xfId="0" applyFont="1" applyFill="1" applyBorder="1" applyAlignment="1" applyProtection="1">
      <alignment vertical="center" wrapText="1"/>
    </xf>
    <xf numFmtId="0" fontId="2" fillId="10" borderId="23" xfId="0" applyFont="1" applyFill="1" applyBorder="1" applyAlignment="1" applyProtection="1">
      <alignment vertical="center" wrapText="1"/>
    </xf>
    <xf numFmtId="0" fontId="6" fillId="10" borderId="2" xfId="0" applyFont="1" applyFill="1" applyBorder="1" applyAlignment="1" applyProtection="1">
      <alignment vertical="center" wrapText="1"/>
    </xf>
    <xf numFmtId="0" fontId="6" fillId="10" borderId="4" xfId="0" applyFont="1" applyFill="1" applyBorder="1" applyAlignment="1" applyProtection="1">
      <alignment vertical="center" wrapText="1"/>
    </xf>
    <xf numFmtId="0" fontId="1" fillId="2" borderId="10"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0" borderId="0" xfId="0" applyFont="1" applyAlignment="1" applyProtection="1">
      <alignment horizontal="left" wrapText="1"/>
    </xf>
    <xf numFmtId="0" fontId="1" fillId="2" borderId="9"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8" borderId="12" xfId="0" applyFont="1" applyFill="1" applyBorder="1" applyAlignment="1"/>
    <xf numFmtId="0" fontId="1" fillId="8" borderId="13" xfId="0" applyFont="1" applyFill="1" applyBorder="1" applyAlignment="1"/>
    <xf numFmtId="0" fontId="1" fillId="8" borderId="14" xfId="0" applyFont="1" applyFill="1" applyBorder="1" applyAlignment="1"/>
    <xf numFmtId="0" fontId="2" fillId="0" borderId="21" xfId="0" applyFont="1" applyFill="1" applyBorder="1" applyAlignment="1" applyProtection="1">
      <alignment vertical="center" wrapText="1"/>
      <protection locked="0"/>
    </xf>
    <xf numFmtId="0" fontId="2" fillId="0" borderId="22"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0" fillId="0" borderId="3" xfId="0" applyBorder="1" applyAlignment="1"/>
    <xf numFmtId="0" fontId="2" fillId="0" borderId="6" xfId="0" applyFont="1" applyFill="1" applyBorder="1" applyAlignment="1" applyProtection="1">
      <alignment horizontal="center" vertical="center" wrapText="1"/>
      <protection locked="0"/>
    </xf>
    <xf numFmtId="0" fontId="0" fillId="0" borderId="11" xfId="0" applyBorder="1" applyAlignment="1"/>
    <xf numFmtId="0" fontId="2" fillId="0" borderId="7" xfId="0" applyFont="1" applyFill="1" applyBorder="1" applyAlignment="1" applyProtection="1">
      <alignment vertical="center" wrapText="1"/>
      <protection locked="0"/>
    </xf>
    <xf numFmtId="0" fontId="0" fillId="0" borderId="5" xfId="0" applyBorder="1" applyAlignment="1"/>
    <xf numFmtId="0" fontId="1" fillId="2" borderId="11"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0" fillId="0" borderId="14" xfId="0" applyBorder="1" applyAlignment="1"/>
    <xf numFmtId="0" fontId="2" fillId="0" borderId="21"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10" fontId="3" fillId="0" borderId="7" xfId="0" applyNumberFormat="1" applyFont="1" applyFill="1" applyBorder="1" applyAlignment="1" applyProtection="1">
      <alignment horizontal="left" vertical="center" wrapText="1"/>
      <protection locked="0"/>
    </xf>
    <xf numFmtId="0" fontId="1" fillId="8" borderId="15" xfId="0" applyFont="1" applyFill="1" applyBorder="1" applyAlignment="1"/>
    <xf numFmtId="0" fontId="1" fillId="8" borderId="16" xfId="0" applyFont="1" applyFill="1" applyBorder="1" applyAlignment="1"/>
    <xf numFmtId="0" fontId="0" fillId="8" borderId="17" xfId="0" applyFill="1" applyBorder="1" applyAlignment="1"/>
    <xf numFmtId="10" fontId="3" fillId="0" borderId="6" xfId="0" applyNumberFormat="1" applyFont="1" applyFill="1" applyBorder="1" applyAlignment="1" applyProtection="1">
      <alignment horizontal="left" vertical="center" wrapText="1"/>
      <protection locked="0"/>
    </xf>
    <xf numFmtId="10" fontId="2" fillId="0" borderId="6" xfId="0" applyNumberFormat="1" applyFont="1" applyFill="1" applyBorder="1" applyAlignment="1" applyProtection="1">
      <alignment horizontal="left" vertical="center" wrapText="1"/>
      <protection locked="0"/>
    </xf>
    <xf numFmtId="0" fontId="1" fillId="2" borderId="19"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0" fillId="0" borderId="20" xfId="0" applyBorder="1" applyAlignment="1"/>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7"/>
  <sheetViews>
    <sheetView topLeftCell="D4" zoomScaleNormal="100" workbookViewId="0">
      <selection activeCell="D9" sqref="D9"/>
    </sheetView>
  </sheetViews>
  <sheetFormatPr defaultColWidth="9" defaultRowHeight="12.75" x14ac:dyDescent="0.2"/>
  <cols>
    <col min="2" max="2" width="25.28515625" customWidth="1"/>
    <col min="4" max="4" width="181.5703125" customWidth="1"/>
    <col min="5" max="5" width="25.7109375" customWidth="1"/>
  </cols>
  <sheetData>
    <row r="1" spans="1:5" ht="23.25" x14ac:dyDescent="0.35">
      <c r="A1" s="3"/>
      <c r="B1" s="23" t="s">
        <v>5</v>
      </c>
      <c r="C1" s="24" t="s">
        <v>101</v>
      </c>
      <c r="D1" s="3"/>
      <c r="E1" s="3"/>
    </row>
    <row r="2" spans="1:5" ht="20.25" x14ac:dyDescent="0.3">
      <c r="A2" s="3"/>
      <c r="B2" s="25" t="s">
        <v>99</v>
      </c>
      <c r="C2" s="22"/>
      <c r="D2" s="22"/>
      <c r="E2" s="3"/>
    </row>
    <row r="3" spans="1:5" x14ac:dyDescent="0.2">
      <c r="A3" s="3"/>
      <c r="B3" s="3"/>
      <c r="C3" s="3"/>
      <c r="D3" s="3"/>
      <c r="E3" s="3"/>
    </row>
    <row r="4" spans="1:5" ht="138" customHeight="1" x14ac:dyDescent="0.2">
      <c r="A4" s="3"/>
      <c r="B4" s="3"/>
      <c r="C4" s="3"/>
      <c r="D4" s="3"/>
      <c r="E4" s="3"/>
    </row>
    <row r="5" spans="1:5" ht="138" customHeight="1" x14ac:dyDescent="0.2">
      <c r="A5" s="3"/>
      <c r="B5" s="3"/>
      <c r="C5" s="3"/>
      <c r="D5" s="3"/>
      <c r="E5" s="3"/>
    </row>
    <row r="6" spans="1:5" x14ac:dyDescent="0.2">
      <c r="A6" s="3"/>
      <c r="B6" s="3"/>
      <c r="C6" s="3"/>
      <c r="D6" s="3"/>
      <c r="E6" s="3"/>
    </row>
    <row r="7" spans="1:5" ht="13.5" thickBot="1" x14ac:dyDescent="0.25">
      <c r="A7" s="3"/>
      <c r="B7" s="3"/>
      <c r="C7" s="3"/>
      <c r="D7" s="3"/>
      <c r="E7" s="3"/>
    </row>
    <row r="8" spans="1:5" ht="30.75" thickBot="1" x14ac:dyDescent="0.25">
      <c r="A8" s="3"/>
      <c r="B8" s="3"/>
      <c r="C8" s="3"/>
      <c r="D8" s="26" t="s">
        <v>22</v>
      </c>
      <c r="E8" s="3"/>
    </row>
    <row r="9" spans="1:5" ht="54.75" thickBot="1" x14ac:dyDescent="0.25">
      <c r="A9" s="3"/>
      <c r="B9" s="3"/>
      <c r="C9" s="3"/>
      <c r="D9" s="27" t="s">
        <v>23</v>
      </c>
      <c r="E9" s="3"/>
    </row>
    <row r="10" spans="1:5" x14ac:dyDescent="0.2">
      <c r="A10" s="3"/>
      <c r="B10" s="3"/>
      <c r="C10" s="3"/>
      <c r="D10" s="3"/>
      <c r="E10" s="3"/>
    </row>
    <row r="11" spans="1:5" x14ac:dyDescent="0.2">
      <c r="A11" s="3"/>
      <c r="B11" s="3"/>
      <c r="C11" s="3"/>
      <c r="D11" s="3"/>
      <c r="E11" s="3"/>
    </row>
    <row r="12" spans="1:5" x14ac:dyDescent="0.2">
      <c r="A12" s="3"/>
      <c r="B12" s="3"/>
      <c r="C12" s="3"/>
      <c r="D12" s="3"/>
      <c r="E12" s="3"/>
    </row>
    <row r="13" spans="1:5" x14ac:dyDescent="0.2">
      <c r="A13" s="3"/>
      <c r="B13" s="3"/>
      <c r="C13" s="3"/>
      <c r="D13" s="3"/>
      <c r="E13" s="3"/>
    </row>
    <row r="14" spans="1:5" x14ac:dyDescent="0.2">
      <c r="A14" s="3"/>
      <c r="B14" s="3"/>
      <c r="C14" s="3"/>
      <c r="D14" s="3"/>
      <c r="E14" s="3"/>
    </row>
    <row r="17" ht="56.85" customHeight="1" x14ac:dyDescent="0.2"/>
  </sheetData>
  <sheetProtection selectLockedCells="1"/>
  <customSheetViews>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pageMargins left="0.70866141732283472" right="0.70866141732283472" top="0.74803149606299213" bottom="0.74803149606299213" header="0.31496062992125984" footer="0.31496062992125984"/>
  <pageSetup paperSize="9" scale="53" orientation="landscape" r:id="rId3"/>
  <headerFooter>
    <oddHeader>&amp;CReporting Period:  2012-2013&amp;"Arial,Bold"&amp;12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zoomScaleNormal="100" zoomScaleSheetLayoutView="100" workbookViewId="0">
      <selection activeCell="H42" sqref="H42"/>
    </sheetView>
  </sheetViews>
  <sheetFormatPr defaultRowHeight="12.75" x14ac:dyDescent="0.2"/>
  <cols>
    <col min="1" max="1" width="9" customWidth="1"/>
    <col min="2" max="2" width="55" customWidth="1"/>
    <col min="3" max="3" width="10.42578125" customWidth="1"/>
    <col min="4" max="4" width="11.28515625" customWidth="1"/>
    <col min="5" max="5" width="10.85546875" customWidth="1"/>
    <col min="6" max="6" width="19.85546875" customWidth="1"/>
  </cols>
  <sheetData>
    <row r="1" spans="1:6" ht="15.75" x14ac:dyDescent="0.25">
      <c r="A1" s="2"/>
      <c r="B1" s="1"/>
      <c r="C1" s="3"/>
      <c r="D1" s="3"/>
      <c r="E1" s="3"/>
    </row>
    <row r="2" spans="1:6" ht="22.5" customHeight="1" x14ac:dyDescent="0.2">
      <c r="A2" s="2"/>
      <c r="B2" s="57" t="s">
        <v>100</v>
      </c>
      <c r="C2" s="3"/>
      <c r="D2" s="3"/>
      <c r="E2" s="3"/>
    </row>
    <row r="3" spans="1:6" ht="22.5" customHeight="1" x14ac:dyDescent="0.2">
      <c r="A3" s="2"/>
      <c r="B3" s="57" t="s">
        <v>98</v>
      </c>
      <c r="C3" s="3"/>
      <c r="D3" s="3"/>
      <c r="E3" s="3"/>
    </row>
    <row r="4" spans="1:6" ht="13.5" thickBot="1" x14ac:dyDescent="0.25">
      <c r="A4" s="74"/>
      <c r="B4" s="74"/>
      <c r="C4" s="74"/>
      <c r="D4" s="74"/>
      <c r="E4" s="3"/>
    </row>
    <row r="5" spans="1:6" ht="13.5" thickBot="1" x14ac:dyDescent="0.25">
      <c r="A5" s="77" t="s">
        <v>7</v>
      </c>
      <c r="B5" s="78"/>
      <c r="C5" s="78"/>
      <c r="D5" s="78"/>
      <c r="E5" s="78"/>
      <c r="F5" s="79"/>
    </row>
    <row r="6" spans="1:6" x14ac:dyDescent="0.2">
      <c r="A6" s="75" t="s">
        <v>21</v>
      </c>
      <c r="B6" s="72" t="s">
        <v>0</v>
      </c>
      <c r="C6" s="72" t="s">
        <v>3</v>
      </c>
      <c r="D6" s="72"/>
      <c r="E6" s="72" t="s">
        <v>20</v>
      </c>
      <c r="F6" s="85"/>
    </row>
    <row r="7" spans="1:6" ht="25.5" x14ac:dyDescent="0.2">
      <c r="A7" s="76"/>
      <c r="B7" s="73"/>
      <c r="C7" s="52" t="s">
        <v>1</v>
      </c>
      <c r="D7" s="52" t="s">
        <v>77</v>
      </c>
      <c r="E7" s="73"/>
      <c r="F7" s="83"/>
    </row>
    <row r="8" spans="1:6" ht="21" customHeight="1" x14ac:dyDescent="0.2">
      <c r="A8" s="67" t="s">
        <v>34</v>
      </c>
      <c r="B8" s="29" t="s">
        <v>71</v>
      </c>
      <c r="C8" s="53">
        <v>860</v>
      </c>
      <c r="D8" s="9"/>
      <c r="E8" s="82"/>
      <c r="F8" s="83"/>
    </row>
    <row r="9" spans="1:6" ht="25.5" x14ac:dyDescent="0.2">
      <c r="A9" s="67" t="s">
        <v>35</v>
      </c>
      <c r="B9" s="29" t="s">
        <v>72</v>
      </c>
      <c r="C9" s="53">
        <v>2</v>
      </c>
      <c r="D9" s="9"/>
      <c r="E9" s="82"/>
      <c r="F9" s="83"/>
    </row>
    <row r="10" spans="1:6" ht="25.5" x14ac:dyDescent="0.2">
      <c r="A10" s="67" t="s">
        <v>36</v>
      </c>
      <c r="B10" s="29" t="s">
        <v>75</v>
      </c>
      <c r="C10" s="9"/>
      <c r="D10" s="56">
        <f>IF(OR(C$8=0,C$8=" ",C9=0,C9=" ")," ",C9/C$8)</f>
        <v>2.3255813953488372E-3</v>
      </c>
      <c r="E10" s="80"/>
      <c r="F10" s="81"/>
    </row>
    <row r="11" spans="1:6" ht="20.25" customHeight="1" x14ac:dyDescent="0.2">
      <c r="A11" s="67" t="s">
        <v>37</v>
      </c>
      <c r="B11" s="29" t="s">
        <v>27</v>
      </c>
      <c r="C11" s="53">
        <v>1527</v>
      </c>
      <c r="D11" s="9"/>
      <c r="E11" s="82"/>
      <c r="F11" s="83"/>
    </row>
    <row r="12" spans="1:6" ht="25.5" x14ac:dyDescent="0.2">
      <c r="A12" s="67" t="s">
        <v>38</v>
      </c>
      <c r="B12" s="39" t="s">
        <v>31</v>
      </c>
      <c r="C12" s="53">
        <v>0</v>
      </c>
      <c r="D12" s="9"/>
      <c r="E12" s="82"/>
      <c r="F12" s="83"/>
    </row>
    <row r="13" spans="1:6" ht="25.5" x14ac:dyDescent="0.2">
      <c r="A13" s="67" t="s">
        <v>39</v>
      </c>
      <c r="B13" s="39" t="s">
        <v>76</v>
      </c>
      <c r="C13" s="9"/>
      <c r="D13" s="56" t="str">
        <f>IF(OR(C$11=0,C$11=" ",C12=0,C12=" ")," ",C12/C$11)</f>
        <v xml:space="preserve"> </v>
      </c>
      <c r="E13" s="80"/>
      <c r="F13" s="81"/>
    </row>
    <row r="14" spans="1:6" ht="26.25" thickBot="1" x14ac:dyDescent="0.25">
      <c r="A14" s="68" t="s">
        <v>40</v>
      </c>
      <c r="B14" s="30" t="s">
        <v>94</v>
      </c>
      <c r="C14" s="54">
        <v>47168</v>
      </c>
      <c r="D14" s="55"/>
      <c r="E14" s="86" t="s">
        <v>102</v>
      </c>
      <c r="F14" s="87"/>
    </row>
    <row r="16" spans="1:6" ht="13.5" thickBot="1" x14ac:dyDescent="0.25"/>
    <row r="17" spans="1:6" ht="13.5" thickBot="1" x14ac:dyDescent="0.25">
      <c r="A17" s="77" t="s">
        <v>6</v>
      </c>
      <c r="B17" s="78"/>
      <c r="C17" s="78"/>
      <c r="D17" s="78"/>
      <c r="E17" s="78"/>
      <c r="F17" s="79"/>
    </row>
    <row r="18" spans="1:6" x14ac:dyDescent="0.2">
      <c r="A18" s="75" t="s">
        <v>21</v>
      </c>
      <c r="B18" s="72" t="s">
        <v>0</v>
      </c>
      <c r="C18" s="72" t="s">
        <v>3</v>
      </c>
      <c r="D18" s="72"/>
      <c r="E18" s="72"/>
      <c r="F18" s="88" t="s">
        <v>20</v>
      </c>
    </row>
    <row r="19" spans="1:6" ht="25.5" x14ac:dyDescent="0.2">
      <c r="A19" s="76"/>
      <c r="B19" s="73"/>
      <c r="C19" s="45" t="s">
        <v>1</v>
      </c>
      <c r="D19" s="45" t="s">
        <v>4</v>
      </c>
      <c r="E19" s="45" t="s">
        <v>2</v>
      </c>
      <c r="F19" s="89"/>
    </row>
    <row r="20" spans="1:6" ht="48" x14ac:dyDescent="0.2">
      <c r="A20" s="67" t="s">
        <v>41</v>
      </c>
      <c r="B20" s="41" t="s">
        <v>78</v>
      </c>
      <c r="C20" s="4">
        <f>661-C34</f>
        <v>627</v>
      </c>
      <c r="D20" s="9"/>
      <c r="E20" s="5"/>
      <c r="F20" s="28" t="s">
        <v>108</v>
      </c>
    </row>
    <row r="21" spans="1:6" ht="108" x14ac:dyDescent="0.2">
      <c r="A21" s="67" t="s">
        <v>42</v>
      </c>
      <c r="B21" s="41" t="s">
        <v>18</v>
      </c>
      <c r="C21" s="8">
        <v>506</v>
      </c>
      <c r="D21" s="9"/>
      <c r="E21" s="5"/>
      <c r="F21" s="28" t="s">
        <v>109</v>
      </c>
    </row>
    <row r="22" spans="1:6" ht="59.25" customHeight="1" x14ac:dyDescent="0.2">
      <c r="A22" s="67" t="s">
        <v>43</v>
      </c>
      <c r="B22" s="41" t="s">
        <v>8</v>
      </c>
      <c r="C22" s="8">
        <f>C20-C21</f>
        <v>121</v>
      </c>
      <c r="D22" s="9"/>
      <c r="E22" s="5"/>
      <c r="F22" s="28" t="s">
        <v>105</v>
      </c>
    </row>
    <row r="23" spans="1:6" ht="108" x14ac:dyDescent="0.2">
      <c r="A23" s="67" t="s">
        <v>44</v>
      </c>
      <c r="B23" s="40" t="s">
        <v>85</v>
      </c>
      <c r="C23" s="8">
        <f>661-298</f>
        <v>363</v>
      </c>
      <c r="D23" s="36"/>
      <c r="E23" s="37"/>
      <c r="F23" s="28" t="s">
        <v>110</v>
      </c>
    </row>
    <row r="24" spans="1:6" ht="24" x14ac:dyDescent="0.2">
      <c r="A24" s="67" t="s">
        <v>45</v>
      </c>
      <c r="B24" s="40" t="s">
        <v>86</v>
      </c>
      <c r="C24" s="38"/>
      <c r="D24" s="56">
        <f>IF(OR(C$20=0,C$20=" ",C23=0,C23=" ")," ",C23/C$20)</f>
        <v>0.57894736842105265</v>
      </c>
      <c r="E24" s="37"/>
      <c r="F24" s="28"/>
    </row>
    <row r="25" spans="1:6" ht="24" x14ac:dyDescent="0.2">
      <c r="A25" s="67" t="s">
        <v>46</v>
      </c>
      <c r="B25" s="40" t="s">
        <v>87</v>
      </c>
      <c r="C25" s="8">
        <f>661-226</f>
        <v>435</v>
      </c>
      <c r="D25" s="36"/>
      <c r="E25" s="37"/>
      <c r="F25" s="28" t="s">
        <v>111</v>
      </c>
    </row>
    <row r="26" spans="1:6" ht="24" x14ac:dyDescent="0.2">
      <c r="A26" s="67" t="s">
        <v>47</v>
      </c>
      <c r="B26" s="40" t="s">
        <v>88</v>
      </c>
      <c r="C26" s="38"/>
      <c r="D26" s="56">
        <f>IF(OR(C$20=0,C$20=" ",C25=0,C25=" ")," ",C25/C$20)</f>
        <v>0.69377990430622005</v>
      </c>
      <c r="E26" s="37"/>
      <c r="F26" s="28"/>
    </row>
    <row r="27" spans="1:6" ht="24" x14ac:dyDescent="0.2">
      <c r="A27" s="67" t="s">
        <v>48</v>
      </c>
      <c r="B27" s="11" t="s">
        <v>89</v>
      </c>
      <c r="C27" s="63">
        <f>IF(OR((C23+C35)=0,(C23+C35)=" ")," ",(C23+C35))</f>
        <v>364</v>
      </c>
      <c r="D27" s="9"/>
      <c r="E27" s="5"/>
      <c r="F27" s="28"/>
    </row>
    <row r="28" spans="1:6" ht="24" x14ac:dyDescent="0.2">
      <c r="A28" s="67" t="s">
        <v>49</v>
      </c>
      <c r="B28" s="11" t="s">
        <v>90</v>
      </c>
      <c r="C28" s="10"/>
      <c r="D28" s="31">
        <f>IF(OR(C$20=0,C$20=" ",C$34=0,C$34=" ",C27=0,C27=" ")," ",C27/(C$20+C$34))</f>
        <v>0.55068078668683818</v>
      </c>
      <c r="E28" s="5"/>
      <c r="F28" s="28"/>
    </row>
    <row r="29" spans="1:6" x14ac:dyDescent="0.2">
      <c r="A29" s="67" t="s">
        <v>50</v>
      </c>
      <c r="B29" s="11" t="s">
        <v>97</v>
      </c>
      <c r="C29" s="64"/>
      <c r="D29" s="65"/>
      <c r="E29" s="66"/>
      <c r="F29" s="28"/>
    </row>
    <row r="30" spans="1:6" x14ac:dyDescent="0.2">
      <c r="A30" s="67" t="s">
        <v>51</v>
      </c>
      <c r="B30" s="11" t="s">
        <v>97</v>
      </c>
      <c r="C30" s="64"/>
      <c r="D30" s="65" t="str">
        <f>IF(OR(C$20=0,C$20=" ",C$35=0,C$35=" ",C29=0,C29=" ")," ",C29/(C$20+C$35))</f>
        <v xml:space="preserve"> </v>
      </c>
      <c r="E30" s="66"/>
      <c r="F30" s="28"/>
    </row>
    <row r="31" spans="1:6" ht="36" x14ac:dyDescent="0.2">
      <c r="A31" s="67" t="s">
        <v>52</v>
      </c>
      <c r="B31" s="11" t="s">
        <v>9</v>
      </c>
      <c r="C31" s="8">
        <v>0</v>
      </c>
      <c r="D31" s="9"/>
      <c r="E31" s="5"/>
      <c r="F31" s="28"/>
    </row>
    <row r="32" spans="1:6" ht="36" x14ac:dyDescent="0.2">
      <c r="A32" s="67" t="s">
        <v>53</v>
      </c>
      <c r="B32" s="11" t="s">
        <v>19</v>
      </c>
      <c r="C32" s="8">
        <v>0</v>
      </c>
      <c r="D32" s="9"/>
      <c r="E32" s="5"/>
      <c r="F32" s="28"/>
    </row>
    <row r="33" spans="1:6" ht="36" x14ac:dyDescent="0.2">
      <c r="A33" s="67" t="s">
        <v>54</v>
      </c>
      <c r="B33" s="11" t="s">
        <v>17</v>
      </c>
      <c r="C33" s="10"/>
      <c r="D33" s="31" t="str">
        <f>IF(OR(C31=0,C31=" ", C32=0,C32=" ")," ",(C32/C31))</f>
        <v xml:space="preserve"> </v>
      </c>
      <c r="E33" s="5"/>
      <c r="F33" s="28"/>
    </row>
    <row r="34" spans="1:6" ht="36" x14ac:dyDescent="0.2">
      <c r="A34" s="69" t="s">
        <v>69</v>
      </c>
      <c r="B34" s="58" t="s">
        <v>95</v>
      </c>
      <c r="C34" s="62">
        <v>34</v>
      </c>
      <c r="D34" s="59"/>
      <c r="E34" s="60"/>
      <c r="F34" s="61"/>
    </row>
    <row r="35" spans="1:6" ht="42.75" customHeight="1" thickBot="1" x14ac:dyDescent="0.25">
      <c r="A35" s="68" t="s">
        <v>91</v>
      </c>
      <c r="B35" s="49" t="s">
        <v>96</v>
      </c>
      <c r="C35" s="50">
        <v>1</v>
      </c>
      <c r="D35" s="7"/>
      <c r="E35" s="7"/>
      <c r="F35" s="51" t="s">
        <v>70</v>
      </c>
    </row>
    <row r="37" spans="1:6" ht="13.5" thickBot="1" x14ac:dyDescent="0.25"/>
    <row r="38" spans="1:6" ht="13.5" thickBot="1" x14ac:dyDescent="0.25">
      <c r="A38" s="77" t="s">
        <v>10</v>
      </c>
      <c r="B38" s="78"/>
      <c r="C38" s="78"/>
      <c r="D38" s="78"/>
      <c r="E38" s="78"/>
      <c r="F38" s="79"/>
    </row>
    <row r="39" spans="1:6" x14ac:dyDescent="0.2">
      <c r="A39" s="75" t="s">
        <v>21</v>
      </c>
      <c r="B39" s="72" t="s">
        <v>0</v>
      </c>
      <c r="C39" s="72" t="s">
        <v>3</v>
      </c>
      <c r="D39" s="72"/>
      <c r="E39" s="72"/>
      <c r="F39" s="88" t="s">
        <v>20</v>
      </c>
    </row>
    <row r="40" spans="1:6" ht="25.5" x14ac:dyDescent="0.2">
      <c r="A40" s="76"/>
      <c r="B40" s="73"/>
      <c r="C40" s="45" t="s">
        <v>1</v>
      </c>
      <c r="D40" s="46" t="s">
        <v>4</v>
      </c>
      <c r="E40" s="46" t="s">
        <v>2</v>
      </c>
      <c r="F40" s="89"/>
    </row>
    <row r="41" spans="1:6" ht="29.25" customHeight="1" x14ac:dyDescent="0.2">
      <c r="A41" s="67" t="s">
        <v>55</v>
      </c>
      <c r="B41" s="41" t="s">
        <v>92</v>
      </c>
      <c r="C41" s="4">
        <v>0</v>
      </c>
      <c r="D41" s="5"/>
      <c r="E41" s="47">
        <v>0</v>
      </c>
      <c r="F41" s="48"/>
    </row>
    <row r="42" spans="1:6" ht="29.25" customHeight="1" thickBot="1" x14ac:dyDescent="0.25">
      <c r="A42" s="68" t="s">
        <v>56</v>
      </c>
      <c r="B42" s="42" t="s">
        <v>93</v>
      </c>
      <c r="C42" s="6">
        <v>2</v>
      </c>
      <c r="D42" s="7"/>
      <c r="E42" s="43">
        <v>1200</v>
      </c>
      <c r="F42" s="44" t="s">
        <v>106</v>
      </c>
    </row>
    <row r="43" spans="1:6" ht="13.5" thickBot="1" x14ac:dyDescent="0.25"/>
    <row r="44" spans="1:6" ht="13.5" thickBot="1" x14ac:dyDescent="0.25">
      <c r="A44" s="77" t="s">
        <v>11</v>
      </c>
      <c r="B44" s="78"/>
      <c r="C44" s="78"/>
      <c r="D44" s="78"/>
      <c r="E44" s="78"/>
      <c r="F44" s="90"/>
    </row>
    <row r="45" spans="1:6" x14ac:dyDescent="0.2">
      <c r="A45" s="75" t="s">
        <v>21</v>
      </c>
      <c r="B45" s="72" t="s">
        <v>0</v>
      </c>
      <c r="C45" s="72" t="s">
        <v>3</v>
      </c>
      <c r="D45" s="72"/>
      <c r="E45" s="72" t="s">
        <v>20</v>
      </c>
      <c r="F45" s="85"/>
    </row>
    <row r="46" spans="1:6" ht="25.5" x14ac:dyDescent="0.2">
      <c r="A46" s="76"/>
      <c r="B46" s="73"/>
      <c r="C46" s="45" t="s">
        <v>1</v>
      </c>
      <c r="D46" s="46" t="s">
        <v>4</v>
      </c>
      <c r="E46" s="73"/>
      <c r="F46" s="83"/>
    </row>
    <row r="47" spans="1:6" ht="25.5" x14ac:dyDescent="0.2">
      <c r="A47" s="70" t="s">
        <v>57</v>
      </c>
      <c r="B47" s="14" t="s">
        <v>73</v>
      </c>
      <c r="C47" s="12">
        <v>130</v>
      </c>
      <c r="D47" s="13"/>
      <c r="E47" s="84" t="s">
        <v>103</v>
      </c>
      <c r="F47" s="83"/>
    </row>
    <row r="48" spans="1:6" ht="19.5" customHeight="1" x14ac:dyDescent="0.2">
      <c r="A48" s="70" t="s">
        <v>58</v>
      </c>
      <c r="B48" s="14" t="s">
        <v>74</v>
      </c>
      <c r="C48" s="12">
        <v>183</v>
      </c>
      <c r="D48" s="13"/>
      <c r="E48" s="84" t="s">
        <v>104</v>
      </c>
      <c r="F48" s="83"/>
    </row>
    <row r="49" spans="1:6" ht="25.5" x14ac:dyDescent="0.2">
      <c r="A49" s="70" t="s">
        <v>59</v>
      </c>
      <c r="B49" s="14" t="s">
        <v>24</v>
      </c>
      <c r="C49" s="12">
        <v>21</v>
      </c>
      <c r="D49" s="13"/>
      <c r="E49" s="84" t="s">
        <v>103</v>
      </c>
      <c r="F49" s="83"/>
    </row>
    <row r="50" spans="1:6" ht="25.5" x14ac:dyDescent="0.2">
      <c r="A50" s="70" t="s">
        <v>60</v>
      </c>
      <c r="B50" s="14" t="s">
        <v>79</v>
      </c>
      <c r="C50" s="13"/>
      <c r="D50" s="31">
        <f>IF(OR(C$47=0,C$47=" ",C49=0,C49=" ")," ",C49/C$47)</f>
        <v>0.16153846153846155</v>
      </c>
      <c r="E50" s="91"/>
      <c r="F50" s="92"/>
    </row>
    <row r="51" spans="1:6" ht="25.5" x14ac:dyDescent="0.2">
      <c r="A51" s="70" t="s">
        <v>61</v>
      </c>
      <c r="B51" s="14" t="s">
        <v>25</v>
      </c>
      <c r="C51" s="12">
        <v>40</v>
      </c>
      <c r="D51" s="13"/>
      <c r="E51" s="84" t="s">
        <v>104</v>
      </c>
      <c r="F51" s="83"/>
    </row>
    <row r="52" spans="1:6" ht="25.5" x14ac:dyDescent="0.2">
      <c r="A52" s="70" t="s">
        <v>62</v>
      </c>
      <c r="B52" s="14" t="s">
        <v>80</v>
      </c>
      <c r="C52" s="13"/>
      <c r="D52" s="31">
        <f>IF(OR(C$48=0,C$48=" ",C51=0,C51=" ")," ",C51/C$48)</f>
        <v>0.21857923497267759</v>
      </c>
      <c r="E52" s="91"/>
      <c r="F52" s="92"/>
    </row>
    <row r="53" spans="1:6" ht="23.25" customHeight="1" x14ac:dyDescent="0.2">
      <c r="A53" s="70" t="s">
        <v>63</v>
      </c>
      <c r="B53" s="14" t="s">
        <v>12</v>
      </c>
      <c r="C53" s="15">
        <v>8332</v>
      </c>
      <c r="D53" s="16"/>
      <c r="E53" s="82" t="s">
        <v>103</v>
      </c>
      <c r="F53" s="83"/>
    </row>
    <row r="54" spans="1:6" ht="23.25" customHeight="1" x14ac:dyDescent="0.2">
      <c r="A54" s="70" t="s">
        <v>64</v>
      </c>
      <c r="B54" s="14" t="s">
        <v>13</v>
      </c>
      <c r="C54" s="15">
        <v>11092</v>
      </c>
      <c r="D54" s="16"/>
      <c r="E54" s="82" t="s">
        <v>104</v>
      </c>
      <c r="F54" s="83"/>
    </row>
    <row r="55" spans="1:6" ht="25.5" x14ac:dyDescent="0.2">
      <c r="A55" s="70" t="s">
        <v>65</v>
      </c>
      <c r="B55" s="14" t="s">
        <v>14</v>
      </c>
      <c r="C55" s="15">
        <v>4.1900000000000004</v>
      </c>
      <c r="D55" s="16"/>
      <c r="E55" s="82" t="s">
        <v>103</v>
      </c>
      <c r="F55" s="83"/>
    </row>
    <row r="56" spans="1:6" ht="26.25" thickBot="1" x14ac:dyDescent="0.25">
      <c r="A56" s="71" t="s">
        <v>66</v>
      </c>
      <c r="B56" s="17" t="s">
        <v>15</v>
      </c>
      <c r="C56" s="18">
        <v>8.7799999999999994</v>
      </c>
      <c r="D56" s="19"/>
      <c r="E56" s="86" t="s">
        <v>104</v>
      </c>
      <c r="F56" s="87"/>
    </row>
    <row r="58" spans="1:6" ht="13.5" thickBot="1" x14ac:dyDescent="0.25"/>
    <row r="59" spans="1:6" ht="13.5" thickBot="1" x14ac:dyDescent="0.25">
      <c r="A59" s="94" t="s">
        <v>16</v>
      </c>
      <c r="B59" s="95"/>
      <c r="C59" s="95"/>
      <c r="D59" s="95"/>
      <c r="E59" s="95"/>
      <c r="F59" s="96"/>
    </row>
    <row r="60" spans="1:6" x14ac:dyDescent="0.2">
      <c r="A60" s="100" t="s">
        <v>21</v>
      </c>
      <c r="B60" s="99" t="s">
        <v>0</v>
      </c>
      <c r="C60" s="99" t="s">
        <v>3</v>
      </c>
      <c r="D60" s="99"/>
      <c r="E60" s="99" t="s">
        <v>20</v>
      </c>
      <c r="F60" s="101"/>
    </row>
    <row r="61" spans="1:6" ht="25.5" x14ac:dyDescent="0.2">
      <c r="A61" s="76"/>
      <c r="B61" s="73"/>
      <c r="C61" s="45" t="s">
        <v>1</v>
      </c>
      <c r="D61" s="46" t="s">
        <v>4</v>
      </c>
      <c r="E61" s="73"/>
      <c r="F61" s="83"/>
    </row>
    <row r="62" spans="1:6" ht="20.25" customHeight="1" x14ac:dyDescent="0.2">
      <c r="A62" s="70" t="s">
        <v>67</v>
      </c>
      <c r="B62" s="29" t="s">
        <v>26</v>
      </c>
      <c r="C62" s="15">
        <v>12794</v>
      </c>
      <c r="D62" s="32"/>
      <c r="E62" s="97"/>
      <c r="F62" s="83"/>
    </row>
    <row r="63" spans="1:6" ht="25.5" x14ac:dyDescent="0.2">
      <c r="A63" s="70" t="s">
        <v>68</v>
      </c>
      <c r="B63" s="29" t="s">
        <v>28</v>
      </c>
      <c r="C63" s="15">
        <v>9097</v>
      </c>
      <c r="D63" s="32"/>
      <c r="E63" s="97"/>
      <c r="F63" s="83"/>
    </row>
    <row r="64" spans="1:6" ht="25.5" x14ac:dyDescent="0.2">
      <c r="A64" s="70" t="s">
        <v>81</v>
      </c>
      <c r="B64" s="29" t="s">
        <v>29</v>
      </c>
      <c r="C64" s="20"/>
      <c r="D64" s="33">
        <f>IF(OR(C$62=0,C$62=" ",C63=0,C63=" ")," ",C63/C$62)</f>
        <v>0.71103642332343286</v>
      </c>
      <c r="E64" s="97"/>
      <c r="F64" s="83"/>
    </row>
    <row r="65" spans="1:6" ht="25.5" x14ac:dyDescent="0.2">
      <c r="A65" s="70" t="s">
        <v>82</v>
      </c>
      <c r="B65" s="29" t="s">
        <v>30</v>
      </c>
      <c r="C65" s="34">
        <v>32</v>
      </c>
      <c r="D65" s="32"/>
      <c r="E65" s="97"/>
      <c r="F65" s="83"/>
    </row>
    <row r="66" spans="1:6" ht="81.75" customHeight="1" x14ac:dyDescent="0.2">
      <c r="A66" s="70" t="s">
        <v>83</v>
      </c>
      <c r="B66" s="29" t="s">
        <v>32</v>
      </c>
      <c r="C66" s="15">
        <v>1756</v>
      </c>
      <c r="D66" s="32"/>
      <c r="E66" s="98" t="s">
        <v>107</v>
      </c>
      <c r="F66" s="83"/>
    </row>
    <row r="67" spans="1:6" ht="21" customHeight="1" thickBot="1" x14ac:dyDescent="0.25">
      <c r="A67" s="71" t="s">
        <v>84</v>
      </c>
      <c r="B67" s="30" t="s">
        <v>33</v>
      </c>
      <c r="C67" s="21"/>
      <c r="D67" s="35">
        <f>IF(OR(C$62=0,C$62=" ",C66=0,C66=" ")," ",C66/C$62)</f>
        <v>0.13725183679849931</v>
      </c>
      <c r="E67" s="93"/>
      <c r="F67" s="87"/>
    </row>
  </sheetData>
  <sheetProtection selectLockedCells="1"/>
  <customSheetViews>
    <customSheetView guid="{4D727E3C-2C78-4173-9F6E-D686E8DC0B17}" showPageBreaks="1"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1"/>
      <headerFooter alignWithMargins="0">
        <oddHeader>&amp;C&amp;"Arial,Bold"Reporting Period: 2012-2013&amp;REconomic Regulation Authority (WA)</oddHeader>
        <oddFooter>&amp;LElectricity Compliance Reporting Manual - Datasheets - &amp;A&amp;C &amp;RPage &amp;P  of  &amp;N</oddFooter>
      </headerFooter>
    </customSheetView>
    <customSheetView guid="{BC8C3EF2-E90D-46AA-8DF9-13F2D58CF104}"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2"/>
      <headerFooter alignWithMargins="0">
        <oddHeader>&amp;C&amp;"Arial,Bold"Reporting Period: 2012-2013&amp;REconomic Regulation Authority (WA)</oddHeader>
        <oddFooter>&amp;LElectricity Compliance Reporting Manual - Datasheets - &amp;A&amp;C &amp;RPage &amp;P  of  &amp;N</oddFooter>
      </headerFooter>
    </customSheetView>
  </customSheetViews>
  <mergeCells count="49">
    <mergeCell ref="E50:F50"/>
    <mergeCell ref="E52:F52"/>
    <mergeCell ref="E67:F67"/>
    <mergeCell ref="A59:F59"/>
    <mergeCell ref="E62:F62"/>
    <mergeCell ref="E63:F63"/>
    <mergeCell ref="E64:F64"/>
    <mergeCell ref="E65:F65"/>
    <mergeCell ref="E66:F66"/>
    <mergeCell ref="C60:D60"/>
    <mergeCell ref="A60:A61"/>
    <mergeCell ref="B60:B61"/>
    <mergeCell ref="E60:F61"/>
    <mergeCell ref="E56:F56"/>
    <mergeCell ref="E55:F55"/>
    <mergeCell ref="E54:F54"/>
    <mergeCell ref="E49:F49"/>
    <mergeCell ref="E48:F48"/>
    <mergeCell ref="E47:F47"/>
    <mergeCell ref="E45:F46"/>
    <mergeCell ref="A44:F44"/>
    <mergeCell ref="A45:A46"/>
    <mergeCell ref="B45:B46"/>
    <mergeCell ref="C45:D45"/>
    <mergeCell ref="E53:F53"/>
    <mergeCell ref="E51:F51"/>
    <mergeCell ref="A38:F38"/>
    <mergeCell ref="E6:F7"/>
    <mergeCell ref="E8:F8"/>
    <mergeCell ref="E9:F9"/>
    <mergeCell ref="E11:F11"/>
    <mergeCell ref="E12:F12"/>
    <mergeCell ref="E14:F14"/>
    <mergeCell ref="C18:E18"/>
    <mergeCell ref="F18:F19"/>
    <mergeCell ref="C39:E39"/>
    <mergeCell ref="F39:F40"/>
    <mergeCell ref="A39:A40"/>
    <mergeCell ref="B39:B40"/>
    <mergeCell ref="A18:A19"/>
    <mergeCell ref="B18:B19"/>
    <mergeCell ref="A4:D4"/>
    <mergeCell ref="C6:D6"/>
    <mergeCell ref="A6:A7"/>
    <mergeCell ref="B6:B7"/>
    <mergeCell ref="A5:F5"/>
    <mergeCell ref="A17:F17"/>
    <mergeCell ref="E10:F10"/>
    <mergeCell ref="E13:F13"/>
  </mergeCells>
  <phoneticPr fontId="4" type="noConversion"/>
  <printOptions horizontalCentered="1"/>
  <pageMargins left="0.74803149606299213" right="0.74803149606299213" top="0.98425196850393704" bottom="0.59055118110236227" header="0.31496062992125984" footer="0.31496062992125984"/>
  <pageSetup paperSize="9" orientation="landscape" r:id="rId3"/>
  <headerFooter alignWithMargins="0">
    <oddHeader>&amp;C&amp;"Arial,Bold"&amp;14Electricity Distributor Performance Report</oddHeader>
    <oddFooter>&amp;C &amp;R&amp;P of &amp;N</oddFooter>
  </headerFooter>
  <rowBreaks count="2" manualBreakCount="2">
    <brk id="16" max="16383" man="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this first</vt:lpstr>
      <vt:lpstr>Performance indicators</vt:lpstr>
      <vt:lpstr>'Read this first'!Print_Area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Amie Leaf</cp:lastModifiedBy>
  <cp:lastPrinted>2015-05-05T01:53:28Z</cp:lastPrinted>
  <dcterms:created xsi:type="dcterms:W3CDTF">2007-04-23T01:19:35Z</dcterms:created>
  <dcterms:modified xsi:type="dcterms:W3CDTF">2016-10-11T05:21:45Z</dcterms:modified>
</cp:coreProperties>
</file>